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50" windowHeight="8010" tabRatio="597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<sst xmlns="http://schemas.openxmlformats.org/spreadsheetml/2006/main" count="195" uniqueCount="163">
  <si>
    <t>ОТЧЕТ</t>
  </si>
  <si>
    <t>кв.м</t>
  </si>
  <si>
    <t>Кол-во этажей -</t>
  </si>
  <si>
    <t>Кол-во подъездов-</t>
  </si>
  <si>
    <t>Кол-во квартир-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</si>
  <si>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</si>
  <si>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</si>
  <si>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</si>
  <si>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</si>
  <si>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</si>
  <si>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</si>
  <si>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</si>
  <si>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indexed="8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</si>
  <si>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</si>
  <si>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color indexed="8"/>
        <rFont val="Times New Roman"/>
        <family val="1"/>
      </rPr>
      <t>3</t>
    </r>
  </si>
  <si>
    <t>ИТОГО</t>
  </si>
  <si>
    <t xml:space="preserve">многоквартирным домом № 32 по улице Посконкина </t>
  </si>
  <si>
    <t xml:space="preserve">Наименование работ </t>
  </si>
  <si>
    <t>Дата проведения работ</t>
  </si>
  <si>
    <t>за период с 01.01.2013 г. по 31.12.2013 г.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</si>
  <si>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</si>
  <si>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</si>
  <si>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</si>
  <si>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</si>
  <si>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</si>
  <si>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</si>
  <si>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</si>
  <si>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</si>
  <si>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</si>
  <si>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</si>
  <si>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</si>
  <si>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</si>
  <si>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</si>
  <si>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</si>
  <si>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Вывоз твердых бытовых отходов</t>
  </si>
  <si>
    <t>Проверка и ремонт коллективных приборов учета</t>
  </si>
  <si>
    <t>1 раз в месяц</t>
  </si>
  <si>
    <t>услуги ОГУП "ТТЭР"</t>
  </si>
  <si>
    <t>услуги банка</t>
  </si>
  <si>
    <t>ИТОГО по содержанию общего имущества дома</t>
  </si>
  <si>
    <t>Расходы управляющей организации на выполнение работ руб</t>
  </si>
  <si>
    <t>январь - декабь</t>
  </si>
  <si>
    <t>май</t>
  </si>
  <si>
    <t>ИТОГО по текущему ремонту общего имущества дома</t>
  </si>
  <si>
    <t>май-август</t>
  </si>
  <si>
    <t>Ремонт канализации: замена чугунных труб на полиэтиленовые ф110мм =15м</t>
  </si>
  <si>
    <t>сентябрь-октябрь</t>
  </si>
  <si>
    <t xml:space="preserve">Ревизия  этажных эл.щитов (27шт), смена ламп накаливания  на энергосберегающие (252шт), замена эл. патрона (1шт), замена автом. выключателя (1шт), прокладка провода ПВС 2х2,5 (100м.п.) и ПВС 3х1,5мм2 (174м.п.), установка датчиков движения (62шт), ремонт выключателя (1шт), установка розетки (1шт),  гирлянда </t>
  </si>
  <si>
    <t xml:space="preserve">Косметический ремонт подъезда №7 </t>
  </si>
  <si>
    <t xml:space="preserve">май-сентябрь </t>
  </si>
  <si>
    <t>апрель-сентябрь</t>
  </si>
  <si>
    <t xml:space="preserve">Пуско-налодочные работы по запуску системы  отопления </t>
  </si>
  <si>
    <t>июнь-август</t>
  </si>
  <si>
    <t>август-октябрь</t>
  </si>
  <si>
    <t>Изготовление и установка решеток на слуховые окна цокольного этажа  из оцинкованной стали</t>
  </si>
  <si>
    <t>Ремонт, изготовление и монтаж ливне-стоков</t>
  </si>
  <si>
    <t>Изготовлние и установка отливов из оцинкованной стали на козырьки парадного входа.</t>
  </si>
  <si>
    <t>Демонтаж, поверка и монтаж общедомового счетчика ГВС</t>
  </si>
  <si>
    <t>декабрь-март</t>
  </si>
  <si>
    <t>Монтаж праздничной гирлянды на торце дома</t>
  </si>
  <si>
    <t>деабрь</t>
  </si>
  <si>
    <t>август-сентябрь</t>
  </si>
  <si>
    <t xml:space="preserve">Слив и заполнение системы ГВС с последующим перепуском стояков для проведения ремонтных работ на вводе в дом и на могистральном трубопроводе </t>
  </si>
  <si>
    <t>Запуск и наладка стояков ГВС в связи с перепадом давления и отключением горячей воды(21раз)</t>
  </si>
  <si>
    <t>Отладка и сброс воздушных пробок в системе отопления (9раз) в связи с перепадом давления в системе</t>
  </si>
  <si>
    <t>ноябрь-март</t>
  </si>
  <si>
    <t>Монтаж дополнительного стояка отопления из РРRS труб ф25мм (транзитка,3 подъезд)</t>
  </si>
  <si>
    <t>октябрь</t>
  </si>
  <si>
    <t>Ремонт и подгонка и уплотнеие входных дверей( в связи с ремонтом парадок)</t>
  </si>
  <si>
    <t xml:space="preserve">Прочистка канализации в подвале и по заявкам жителей в квартирах </t>
  </si>
  <si>
    <t>Замена канализационных стояков с выводом на чердак и крышу (отдушины) 6шт.</t>
  </si>
  <si>
    <t>Ремонт выходов на крышу с установкой висячиз замков(3 шт).</t>
  </si>
  <si>
    <t>анварь-декабрь</t>
  </si>
  <si>
    <t>Осмотр и техническое сопровождение по эксплуатации дома, инженерного оборудования и системы электроснабжения</t>
  </si>
  <si>
    <t>привоз песка в песочницы</t>
  </si>
  <si>
    <t>Привоз песко-соляной смеси и противо-гололёдных добавок</t>
  </si>
  <si>
    <t>декабрь-февраль</t>
  </si>
  <si>
    <t>Уборка снега механизираванным способом</t>
  </si>
  <si>
    <t>Содержание и эксплуатация детской площадки (ремонт и покраска песочниц, качелей, горок)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</si>
  <si>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</si>
  <si>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</si>
  <si>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</si>
  <si>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</si>
  <si>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</si>
  <si>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</si>
  <si>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</si>
  <si>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</si>
  <si>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</si>
  <si>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</si>
  <si>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</si>
  <si>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</si>
  <si>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</si>
  <si>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</si>
  <si>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</si>
  <si>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</si>
  <si>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</si>
  <si>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</si>
  <si>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</si>
  <si>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25.12.08 г.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</si>
  <si>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</si>
  <si>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</si>
  <si>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</si>
  <si>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</si>
  <si>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в том числе</t>
  </si>
  <si>
    <t>жилые помещения</t>
  </si>
  <si>
    <t>нежилые помещения</t>
  </si>
  <si>
    <t>кв.м.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</si>
  <si>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</si>
  <si>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</si>
  <si>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</si>
  <si>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</si>
  <si>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</si>
  <si>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</si>
  <si>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</si>
  <si>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</si>
  <si>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</si>
  <si>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</si>
  <si>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</si>
  <si>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</si>
  <si>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</si>
  <si>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</si>
  <si>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</si>
  <si>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</si>
  <si>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</si>
  <si>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</si>
  <si>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</si>
  <si>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</si>
  <si>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</si>
  <si>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</si>
  <si>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</si>
  <si>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</si>
  <si>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</si>
  <si>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</si>
  <si>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</si>
  <si>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</si>
  <si>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I. Предоставление коммунальных услуг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</si>
  <si>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</si>
  <si>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</si>
  <si>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</si>
  <si>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</si>
  <si>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</si>
  <si>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Задолженность за 2013 год, руб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</si>
  <si>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</si>
  <si>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</si>
  <si>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VII. Работа Управляющей организации с письменными обращениями собственников.</t>
  </si>
  <si>
    <t>Монтаж и подключение  поливочных труб (6-7 подъезд)</t>
  </si>
  <si>
    <t>16.11.2009 г.</t>
  </si>
  <si>
    <t>08.11.2011 г.</t>
  </si>
  <si>
    <t>17.03.2008 г.</t>
  </si>
  <si>
    <t>Ремонт инженерных сетей: замена стальных труб ф1100мм=3м, ф89мм=12м</t>
  </si>
  <si>
    <t>Подготовительные и ремонтные работы по подготовке системы отопления к отопительному сезону(заполнение, слив воды, ревизия и замена запорных устройств на элеваторных узлах и врезках в стояки отопления)</t>
  </si>
  <si>
    <t>Пробивка и отогрев ливневых выходов</t>
  </si>
  <si>
    <t>Покос травы</t>
  </si>
  <si>
    <t>Ремонт ступеней парадных входов: ремонт ступеней бетонных =8шт, ремонт стяжки =19м2, укладка тротуарной плитки =42м2</t>
  </si>
  <si>
    <t xml:space="preserve">Ремонт металлических ограждений  с окраской,  </t>
  </si>
  <si>
    <t>Эксплуатация хоккейной корбки</t>
  </si>
  <si>
    <t>Ремонт межпанельных швов = 592м</t>
  </si>
  <si>
    <t>Капитальный ремонт мягкой кровли  (4-5подъезд, сметная стоимость работ  767157руб,в т.ч. Оплачено</t>
  </si>
  <si>
    <r>
      <t xml:space="preserve">  по статье кап.ремонт=380000руб) израсходованно средств за счет управляющей компанни       </t>
    </r>
    <r>
      <rPr>
        <b/>
        <sz val="14"/>
        <color indexed="8"/>
        <rFont val="Times New Roman"/>
        <family val="1"/>
      </rPr>
      <t xml:space="preserve"> 387157руб</t>
    </r>
    <r>
      <rPr>
        <b/>
        <sz val="12"/>
        <color indexed="8"/>
        <rFont val="Times New Roman"/>
        <family val="1"/>
      </rPr>
      <t>.</t>
    </r>
  </si>
  <si>
    <t>Справочно: Задолженность жителей за 2013 год по коммунальным услугам</t>
  </si>
  <si>
    <t>Справочно: Задолженность жителей за 2013 год по услуге "содержание и текущий ремонт</t>
  </si>
  <si>
    <t>Итого начислено за 2013 год по содержанию и текущему ремонту общего имущества</t>
  </si>
  <si>
    <t xml:space="preserve">Оплачено жителями за содержание и текущий ремонт общего имущества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</si>
</sst>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4" fontId="3" fillId="24" borderId="15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0" fillId="24" borderId="16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3" fontId="6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9" fillId="0" borderId="2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8" fillId="0" borderId="14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 quotePrefix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left" vertical="center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94">
      <selection activeCell="A104" sqref="A104"/>
    </sheetView>
  </sheetViews>
  <sheetFormatPr defaultColWidth="9.140625" defaultRowHeight="15"/>
  <cols>
    <col min="1" max="1" width="20.8515625" style="1" customWidth="1"/>
    <col min="2" max="2" width="24.57421875" style="1" customWidth="1"/>
    <col min="3" max="3" width="18.28125" style="1" customWidth="1"/>
    <col min="4" max="4" width="13.421875" style="1" customWidth="1"/>
    <col min="5" max="5" width="12.28125" style="1" customWidth="1"/>
    <col min="6" max="7" width="14.7109375" style="1" customWidth="1"/>
    <col min="8" max="8" width="18.140625" style="1" customWidth="1"/>
    <col min="9" max="15" width="9.140625" style="1" customWidth="1"/>
    <col min="16" max="16" width="19.140625" style="1" customWidth="1"/>
    <col min="17" max="16384" width="9.140625" style="1" customWidth="1"/>
  </cols>
  <sheetData>
    <row r="1" spans="1:7" ht="15.75">
      <c r="A1" s="94" t="s">
        <v>0</v>
      </c>
      <c r="B1" s="94"/>
      <c r="C1" s="94"/>
      <c r="D1" s="94"/>
      <c r="E1" s="94"/>
      <c r="F1" s="94"/>
      <c r="G1" s="94"/>
    </row>
    <row r="2" spans="1:7" ht="15.75">
      <c r="A2" s="94" t="s">
        <v>5</v>
      </c>
      <c r="B2" s="94"/>
      <c r="C2" s="94"/>
      <c r="D2" s="94"/>
      <c r="E2" s="94"/>
      <c r="F2" s="94"/>
      <c r="G2" s="94"/>
    </row>
    <row r="3" spans="1:7" ht="15.75">
      <c r="A3" s="94" t="s">
        <v>16</v>
      </c>
      <c r="B3" s="94"/>
      <c r="C3" s="94"/>
      <c r="D3" s="94"/>
      <c r="E3" s="94"/>
      <c r="F3" s="94"/>
      <c r="G3" s="94"/>
    </row>
    <row r="4" spans="1:7" ht="15.75">
      <c r="A4" s="94" t="s">
        <v>19</v>
      </c>
      <c r="B4" s="94"/>
      <c r="C4" s="94"/>
      <c r="D4" s="94"/>
      <c r="E4" s="94"/>
      <c r="F4" s="94"/>
      <c r="G4" s="94"/>
    </row>
    <row r="5" ht="11.25" customHeight="1"/>
    <row r="6" spans="1:4" ht="15.75">
      <c r="A6" s="1" t="s">
        <v>6</v>
      </c>
      <c r="C6" s="13">
        <v>14117.7</v>
      </c>
      <c r="D6" s="1" t="s">
        <v>1</v>
      </c>
    </row>
    <row r="7" spans="1:5" ht="15.75">
      <c r="A7" s="14" t="s">
        <v>103</v>
      </c>
      <c r="B7" s="14" t="s">
        <v>104</v>
      </c>
      <c r="C7" s="16"/>
      <c r="D7" s="13">
        <v>14117.7</v>
      </c>
      <c r="E7" s="14" t="s">
        <v>1</v>
      </c>
    </row>
    <row r="8" spans="2:5" ht="15.75">
      <c r="B8" s="1" t="s">
        <v>105</v>
      </c>
      <c r="C8" s="13"/>
      <c r="D8" s="1">
        <v>0</v>
      </c>
      <c r="E8" s="1" t="s">
        <v>106</v>
      </c>
    </row>
    <row r="9" ht="15.75">
      <c r="C9" s="13"/>
    </row>
    <row r="10" spans="1:2" ht="15.75">
      <c r="A10" s="1" t="s">
        <v>2</v>
      </c>
      <c r="B10" s="1">
        <v>9</v>
      </c>
    </row>
    <row r="11" spans="1:2" ht="15.75">
      <c r="A11" s="1" t="s">
        <v>3</v>
      </c>
      <c r="B11" s="1">
        <v>7</v>
      </c>
    </row>
    <row r="12" spans="1:2" ht="15.75">
      <c r="A12" s="1" t="s">
        <v>4</v>
      </c>
      <c r="B12" s="1">
        <v>212</v>
      </c>
    </row>
    <row r="14" spans="1:6" s="14" customFormat="1" ht="15.75">
      <c r="A14" s="14" t="s">
        <v>79</v>
      </c>
      <c r="D14" s="14">
        <v>1757</v>
      </c>
      <c r="E14" s="14" t="s">
        <v>1</v>
      </c>
      <c r="F14" s="14" t="s">
        <v>80</v>
      </c>
    </row>
    <row r="15" spans="1:3" s="14" customFormat="1" ht="15.75">
      <c r="A15" s="14" t="s">
        <v>81</v>
      </c>
      <c r="B15" s="14">
        <v>2014.25</v>
      </c>
      <c r="C15" s="14" t="s">
        <v>1</v>
      </c>
    </row>
    <row r="16" spans="1:5" s="14" customFormat="1" ht="15.75">
      <c r="A16" s="14" t="s">
        <v>82</v>
      </c>
      <c r="D16" s="14">
        <v>7875</v>
      </c>
      <c r="E16" s="14" t="s">
        <v>1</v>
      </c>
    </row>
    <row r="18" s="14" customFormat="1" ht="15.75">
      <c r="A18" s="14" t="s">
        <v>83</v>
      </c>
    </row>
    <row r="19" spans="1:6" s="14" customFormat="1" ht="15.75">
      <c r="A19" s="101" t="s">
        <v>84</v>
      </c>
      <c r="B19" s="101"/>
      <c r="C19" s="101"/>
      <c r="D19" s="101"/>
      <c r="E19" s="101" t="s">
        <v>85</v>
      </c>
      <c r="F19" s="101"/>
    </row>
    <row r="20" spans="1:6" s="14" customFormat="1" ht="15.75">
      <c r="A20" s="100" t="s">
        <v>86</v>
      </c>
      <c r="B20" s="100"/>
      <c r="C20" s="100"/>
      <c r="D20" s="100"/>
      <c r="E20" s="103" t="s">
        <v>148</v>
      </c>
      <c r="F20" s="101"/>
    </row>
    <row r="21" spans="1:6" s="14" customFormat="1" ht="15.75">
      <c r="A21" s="100" t="s">
        <v>87</v>
      </c>
      <c r="B21" s="100"/>
      <c r="C21" s="100"/>
      <c r="D21" s="100"/>
      <c r="E21" s="101" t="s">
        <v>146</v>
      </c>
      <c r="F21" s="101"/>
    </row>
    <row r="22" spans="1:6" s="14" customFormat="1" ht="15.75">
      <c r="A22" s="100" t="s">
        <v>88</v>
      </c>
      <c r="B22" s="100"/>
      <c r="C22" s="100"/>
      <c r="D22" s="100"/>
      <c r="E22" s="101" t="s">
        <v>147</v>
      </c>
      <c r="F22" s="101"/>
    </row>
    <row r="23" spans="1:6" s="14" customFormat="1" ht="15.75">
      <c r="A23" s="100" t="s">
        <v>89</v>
      </c>
      <c r="B23" s="100"/>
      <c r="C23" s="100"/>
      <c r="D23" s="100"/>
      <c r="E23" s="101" t="s">
        <v>147</v>
      </c>
      <c r="F23" s="101"/>
    </row>
    <row r="25" s="14" customFormat="1" ht="15.75">
      <c r="A25" s="14" t="s">
        <v>90</v>
      </c>
    </row>
    <row r="26" spans="1:6" s="14" customFormat="1" ht="31.5" customHeight="1">
      <c r="A26" s="104" t="s">
        <v>91</v>
      </c>
      <c r="B26" s="104"/>
      <c r="C26" s="104" t="s">
        <v>92</v>
      </c>
      <c r="D26" s="104"/>
      <c r="E26" s="104" t="s">
        <v>93</v>
      </c>
      <c r="F26" s="104"/>
    </row>
    <row r="27" spans="1:6" s="14" customFormat="1" ht="15.75">
      <c r="A27" s="15" t="s">
        <v>94</v>
      </c>
      <c r="B27" s="15"/>
      <c r="C27" s="101">
        <v>240</v>
      </c>
      <c r="D27" s="101"/>
      <c r="E27" s="101">
        <v>241</v>
      </c>
      <c r="F27" s="101"/>
    </row>
    <row r="28" spans="1:6" s="14" customFormat="1" ht="15.75">
      <c r="A28" s="15" t="s">
        <v>95</v>
      </c>
      <c r="B28" s="15"/>
      <c r="C28" s="101">
        <v>252</v>
      </c>
      <c r="D28" s="101"/>
      <c r="E28" s="101">
        <v>282</v>
      </c>
      <c r="F28" s="101"/>
    </row>
    <row r="29" spans="1:6" s="14" customFormat="1" ht="15.75">
      <c r="A29" s="15" t="s">
        <v>96</v>
      </c>
      <c r="B29" s="15"/>
      <c r="C29" s="101">
        <v>252</v>
      </c>
      <c r="D29" s="101"/>
      <c r="E29" s="101">
        <v>282</v>
      </c>
      <c r="F29" s="101"/>
    </row>
    <row r="30" s="14" customFormat="1" ht="15.75"/>
    <row r="31" spans="1:3" s="14" customFormat="1" ht="15.75">
      <c r="A31" s="14" t="s">
        <v>97</v>
      </c>
      <c r="C31" s="14" t="s">
        <v>98</v>
      </c>
    </row>
    <row r="32" s="14" customFormat="1" ht="15.75"/>
    <row r="33" s="14" customFormat="1" ht="15.75">
      <c r="A33" s="14" t="s">
        <v>99</v>
      </c>
    </row>
    <row r="34" spans="2:5" s="14" customFormat="1" ht="15.75">
      <c r="B34" s="14" t="s">
        <v>100</v>
      </c>
      <c r="D34" s="14">
        <v>15.01</v>
      </c>
      <c r="E34" s="14" t="s">
        <v>101</v>
      </c>
    </row>
    <row r="35" spans="2:5" s="14" customFormat="1" ht="15.75">
      <c r="B35" s="14" t="s">
        <v>102</v>
      </c>
      <c r="D35" s="14">
        <v>16.81</v>
      </c>
      <c r="E35" s="14" t="s">
        <v>101</v>
      </c>
    </row>
    <row r="36" s="14" customFormat="1" ht="15.75"/>
    <row r="37" s="14" customFormat="1" ht="15.75"/>
    <row r="38" s="14" customFormat="1" ht="15.75">
      <c r="A38" s="24" t="s">
        <v>135</v>
      </c>
    </row>
    <row r="39" spans="1:7" s="25" customFormat="1" ht="85.5">
      <c r="A39" s="28" t="s">
        <v>8</v>
      </c>
      <c r="B39" s="28" t="s">
        <v>136</v>
      </c>
      <c r="C39" s="28" t="s">
        <v>137</v>
      </c>
      <c r="D39" s="28" t="s">
        <v>138</v>
      </c>
      <c r="E39" s="28" t="s">
        <v>139</v>
      </c>
      <c r="F39" s="28" t="s">
        <v>140</v>
      </c>
      <c r="G39" s="28" t="s">
        <v>141</v>
      </c>
    </row>
    <row r="40" spans="1:7" ht="15.75">
      <c r="A40" s="8">
        <v>1</v>
      </c>
      <c r="B40" s="2" t="s">
        <v>10</v>
      </c>
      <c r="C40" s="17">
        <f>D40/2.42</f>
        <v>497560.7438016529</v>
      </c>
      <c r="D40" s="18">
        <v>1204097</v>
      </c>
      <c r="E40" s="19">
        <v>23366</v>
      </c>
      <c r="F40" s="18">
        <v>1153629</v>
      </c>
      <c r="G40" s="18">
        <v>27101</v>
      </c>
    </row>
    <row r="41" spans="1:7" ht="15.75">
      <c r="A41" s="8">
        <v>2</v>
      </c>
      <c r="B41" s="2" t="s">
        <v>11</v>
      </c>
      <c r="C41" s="17">
        <f>D41/1235.57</f>
        <v>1672.1966379889445</v>
      </c>
      <c r="D41" s="18">
        <v>2066116</v>
      </c>
      <c r="E41" s="19">
        <v>696</v>
      </c>
      <c r="F41" s="18">
        <v>1985429</v>
      </c>
      <c r="G41" s="18">
        <v>79989</v>
      </c>
    </row>
    <row r="42" spans="1:7" ht="16.5">
      <c r="A42" s="8">
        <v>3</v>
      </c>
      <c r="B42" s="2" t="s">
        <v>12</v>
      </c>
      <c r="C42" s="17">
        <f>D42/12.38</f>
        <v>20594.264943457187</v>
      </c>
      <c r="D42" s="18">
        <v>254957</v>
      </c>
      <c r="E42" s="19">
        <v>609</v>
      </c>
      <c r="F42" s="18">
        <v>249165</v>
      </c>
      <c r="G42" s="18">
        <v>5251</v>
      </c>
    </row>
    <row r="43" spans="1:7" ht="15.75">
      <c r="A43" s="8">
        <v>4</v>
      </c>
      <c r="B43" s="2" t="s">
        <v>13</v>
      </c>
      <c r="C43" s="17">
        <f>D43/1235.57</f>
        <v>969.6528727631782</v>
      </c>
      <c r="D43" s="18">
        <v>1198074</v>
      </c>
      <c r="E43" s="19">
        <v>20694</v>
      </c>
      <c r="F43" s="18">
        <v>1129094</v>
      </c>
      <c r="G43" s="18">
        <v>39087</v>
      </c>
    </row>
    <row r="44" spans="1:7" ht="16.5">
      <c r="A44" s="8">
        <v>5</v>
      </c>
      <c r="B44" s="2" t="s">
        <v>14</v>
      </c>
      <c r="C44" s="17">
        <f>D44/17.64</f>
        <v>46539.85260770975</v>
      </c>
      <c r="D44" s="18">
        <v>820963</v>
      </c>
      <c r="E44" s="19">
        <v>4179</v>
      </c>
      <c r="F44" s="18">
        <v>797990</v>
      </c>
      <c r="G44" s="18">
        <v>18950</v>
      </c>
    </row>
    <row r="45" spans="1:7" ht="15.75">
      <c r="A45" s="8">
        <v>6</v>
      </c>
      <c r="B45" s="2" t="s">
        <v>15</v>
      </c>
      <c r="C45" s="17"/>
      <c r="D45" s="19">
        <f>SUM(D40:D44)</f>
        <v>5544207</v>
      </c>
      <c r="E45" s="19">
        <f>SUM(E40:E44)</f>
        <v>49544</v>
      </c>
      <c r="F45" s="19">
        <f>SUM(F40:F44)</f>
        <v>5315307</v>
      </c>
      <c r="G45" s="20">
        <f>SUM(G40:G44)</f>
        <v>170378</v>
      </c>
    </row>
    <row r="48" s="26" customFormat="1" ht="15.75">
      <c r="A48" s="26" t="s">
        <v>7</v>
      </c>
    </row>
    <row r="49" spans="1:7" ht="64.5" customHeight="1">
      <c r="A49" s="11" t="s">
        <v>8</v>
      </c>
      <c r="B49" s="36" t="s">
        <v>20</v>
      </c>
      <c r="C49" s="37"/>
      <c r="D49" s="36" t="s">
        <v>21</v>
      </c>
      <c r="E49" s="37"/>
      <c r="F49" s="36" t="s">
        <v>22</v>
      </c>
      <c r="G49" s="37"/>
    </row>
    <row r="50" spans="1:7" ht="30.75" customHeight="1">
      <c r="A50" s="8">
        <v>1</v>
      </c>
      <c r="B50" s="66" t="s">
        <v>23</v>
      </c>
      <c r="C50" s="66"/>
      <c r="D50" s="67" t="s">
        <v>24</v>
      </c>
      <c r="E50" s="67"/>
      <c r="F50" s="61">
        <f>0.47*12*C6</f>
        <v>79623.828</v>
      </c>
      <c r="G50" s="61"/>
    </row>
    <row r="51" spans="1:7" ht="18.75" customHeight="1">
      <c r="A51" s="8">
        <v>2</v>
      </c>
      <c r="B51" s="66" t="s">
        <v>25</v>
      </c>
      <c r="C51" s="66"/>
      <c r="D51" s="67" t="s">
        <v>24</v>
      </c>
      <c r="E51" s="67"/>
      <c r="F51" s="61">
        <f>1.51*12*C6</f>
        <v>255812.72400000002</v>
      </c>
      <c r="G51" s="61"/>
    </row>
    <row r="52" spans="1:7" ht="15" customHeight="1">
      <c r="A52" s="8">
        <v>3</v>
      </c>
      <c r="B52" s="66" t="s">
        <v>26</v>
      </c>
      <c r="C52" s="66"/>
      <c r="D52" s="67" t="s">
        <v>27</v>
      </c>
      <c r="E52" s="67"/>
      <c r="F52" s="61">
        <v>15247</v>
      </c>
      <c r="G52" s="61"/>
    </row>
    <row r="53" spans="1:7" ht="16.5" customHeight="1">
      <c r="A53" s="8">
        <v>4</v>
      </c>
      <c r="B53" s="66" t="s">
        <v>28</v>
      </c>
      <c r="C53" s="66"/>
      <c r="D53" s="67" t="s">
        <v>29</v>
      </c>
      <c r="E53" s="67"/>
      <c r="F53" s="61">
        <f>D7*0.14*12</f>
        <v>23717.736000000004</v>
      </c>
      <c r="G53" s="61"/>
    </row>
    <row r="54" spans="1:7" ht="45" customHeight="1">
      <c r="A54" s="8">
        <v>5</v>
      </c>
      <c r="B54" s="66" t="s">
        <v>73</v>
      </c>
      <c r="C54" s="66"/>
      <c r="D54" s="67" t="s">
        <v>72</v>
      </c>
      <c r="E54" s="67"/>
      <c r="F54" s="61">
        <v>63870</v>
      </c>
      <c r="G54" s="61"/>
    </row>
    <row r="55" spans="1:7" ht="45.75" customHeight="1">
      <c r="A55" s="8">
        <v>6</v>
      </c>
      <c r="B55" s="66" t="s">
        <v>30</v>
      </c>
      <c r="C55" s="66"/>
      <c r="D55" s="67" t="s">
        <v>31</v>
      </c>
      <c r="E55" s="67"/>
      <c r="F55" s="61">
        <f>0.91*12*C6</f>
        <v>154165.284</v>
      </c>
      <c r="G55" s="61"/>
    </row>
    <row r="56" spans="1:7" ht="18.75" customHeight="1">
      <c r="A56" s="8">
        <v>7</v>
      </c>
      <c r="B56" s="66" t="s">
        <v>32</v>
      </c>
      <c r="C56" s="66"/>
      <c r="D56" s="67" t="s">
        <v>33</v>
      </c>
      <c r="E56" s="67"/>
      <c r="F56" s="61">
        <f>SUM(2.7*C6*12)</f>
        <v>457413.48</v>
      </c>
      <c r="G56" s="61"/>
    </row>
    <row r="57" spans="1:7" ht="17.25" customHeight="1">
      <c r="A57" s="8">
        <v>8</v>
      </c>
      <c r="B57" s="66" t="s">
        <v>34</v>
      </c>
      <c r="C57" s="66"/>
      <c r="D57" s="67" t="s">
        <v>24</v>
      </c>
      <c r="E57" s="67"/>
      <c r="F57" s="61">
        <f>2.1*12*C6</f>
        <v>355766.04000000004</v>
      </c>
      <c r="G57" s="61"/>
    </row>
    <row r="58" spans="1:7" ht="12.75" customHeight="1">
      <c r="A58" s="8">
        <v>9</v>
      </c>
      <c r="B58" s="66" t="s">
        <v>35</v>
      </c>
      <c r="C58" s="66"/>
      <c r="D58" s="67" t="s">
        <v>36</v>
      </c>
      <c r="E58" s="67"/>
      <c r="F58" s="61">
        <f>0.23*12*C6</f>
        <v>38964.852000000006</v>
      </c>
      <c r="G58" s="61"/>
    </row>
    <row r="59" spans="1:7" ht="18.75" customHeight="1">
      <c r="A59" s="27">
        <v>10</v>
      </c>
      <c r="B59" s="68" t="s">
        <v>37</v>
      </c>
      <c r="C59" s="69"/>
      <c r="D59" s="70"/>
      <c r="E59" s="71"/>
      <c r="F59" s="62">
        <f>SUM(2582185*0.055)</f>
        <v>142020.175</v>
      </c>
      <c r="G59" s="63"/>
    </row>
    <row r="60" spans="1:7" ht="15" customHeight="1">
      <c r="A60" s="9">
        <v>11</v>
      </c>
      <c r="B60" s="73" t="s">
        <v>38</v>
      </c>
      <c r="C60" s="74"/>
      <c r="D60" s="75"/>
      <c r="E60" s="76"/>
      <c r="F60" s="64">
        <v>6727</v>
      </c>
      <c r="G60" s="65"/>
    </row>
    <row r="61" spans="1:7" ht="33.75" customHeight="1">
      <c r="A61" s="11"/>
      <c r="B61" s="79" t="s">
        <v>39</v>
      </c>
      <c r="C61" s="79"/>
      <c r="D61" s="80"/>
      <c r="E61" s="80"/>
      <c r="F61" s="72">
        <f>SUM(F50:G60)</f>
        <v>1593328.1190000002</v>
      </c>
      <c r="G61" s="72"/>
    </row>
    <row r="62" ht="30" customHeight="1"/>
    <row r="63" spans="1:7" ht="27" customHeight="1">
      <c r="A63" s="26" t="s">
        <v>142</v>
      </c>
      <c r="B63" s="26"/>
      <c r="C63" s="26"/>
      <c r="D63" s="26"/>
      <c r="E63" s="26"/>
      <c r="F63" s="26"/>
      <c r="G63" s="26"/>
    </row>
    <row r="64" spans="1:7" s="26" customFormat="1" ht="47.25" customHeight="1">
      <c r="A64" s="11" t="s">
        <v>8</v>
      </c>
      <c r="B64" s="80" t="s">
        <v>17</v>
      </c>
      <c r="C64" s="80"/>
      <c r="D64" s="36" t="s">
        <v>18</v>
      </c>
      <c r="E64" s="37"/>
      <c r="F64" s="36" t="s">
        <v>40</v>
      </c>
      <c r="G64" s="37"/>
    </row>
    <row r="65" spans="1:7" ht="49.5" customHeight="1">
      <c r="A65" s="8">
        <v>1</v>
      </c>
      <c r="B65" s="84" t="s">
        <v>153</v>
      </c>
      <c r="C65" s="85"/>
      <c r="D65" s="67" t="s">
        <v>49</v>
      </c>
      <c r="E65" s="67"/>
      <c r="F65" s="32">
        <v>47735</v>
      </c>
      <c r="G65" s="32"/>
    </row>
    <row r="66" spans="1:7" ht="36" customHeight="1">
      <c r="A66" s="8">
        <v>2</v>
      </c>
      <c r="B66" s="73" t="s">
        <v>68</v>
      </c>
      <c r="C66" s="83"/>
      <c r="D66" s="67" t="s">
        <v>49</v>
      </c>
      <c r="E66" s="67"/>
      <c r="F66" s="59">
        <v>18920</v>
      </c>
      <c r="G66" s="60"/>
    </row>
    <row r="67" spans="1:7" ht="20.25" customHeight="1">
      <c r="A67" s="8">
        <v>3</v>
      </c>
      <c r="B67" s="86" t="s">
        <v>48</v>
      </c>
      <c r="C67" s="86"/>
      <c r="D67" s="67" t="s">
        <v>41</v>
      </c>
      <c r="E67" s="67"/>
      <c r="F67" s="32">
        <v>21223</v>
      </c>
      <c r="G67" s="32"/>
    </row>
    <row r="68" spans="1:7" ht="37.5" customHeight="1">
      <c r="A68" s="8">
        <v>4</v>
      </c>
      <c r="B68" s="102" t="s">
        <v>149</v>
      </c>
      <c r="C68" s="86"/>
      <c r="D68" s="67" t="s">
        <v>41</v>
      </c>
      <c r="E68" s="67"/>
      <c r="F68" s="33">
        <v>18215</v>
      </c>
      <c r="G68" s="58"/>
    </row>
    <row r="69" spans="1:7" ht="29.25" customHeight="1">
      <c r="A69" s="8">
        <v>5</v>
      </c>
      <c r="B69" s="86" t="s">
        <v>51</v>
      </c>
      <c r="C69" s="86"/>
      <c r="D69" s="89" t="s">
        <v>46</v>
      </c>
      <c r="E69" s="90"/>
      <c r="F69" s="33">
        <v>12347</v>
      </c>
      <c r="G69" s="58"/>
    </row>
    <row r="70" spans="1:8" ht="29.25" customHeight="1">
      <c r="A70" s="8">
        <v>6</v>
      </c>
      <c r="B70" s="91" t="s">
        <v>54</v>
      </c>
      <c r="C70" s="82"/>
      <c r="D70" s="77" t="s">
        <v>52</v>
      </c>
      <c r="E70" s="78"/>
      <c r="F70" s="59">
        <v>6480</v>
      </c>
      <c r="G70" s="60"/>
      <c r="H70" s="23"/>
    </row>
    <row r="71" spans="1:7" ht="30.75" customHeight="1">
      <c r="A71" s="8">
        <v>7</v>
      </c>
      <c r="B71" s="86" t="s">
        <v>154</v>
      </c>
      <c r="C71" s="86"/>
      <c r="D71" s="89" t="s">
        <v>50</v>
      </c>
      <c r="E71" s="90"/>
      <c r="F71" s="33">
        <v>23930</v>
      </c>
      <c r="G71" s="58"/>
    </row>
    <row r="72" spans="1:7" ht="30.75" customHeight="1">
      <c r="A72" s="8">
        <v>8</v>
      </c>
      <c r="B72" s="95" t="s">
        <v>56</v>
      </c>
      <c r="C72" s="96"/>
      <c r="D72" s="77" t="s">
        <v>53</v>
      </c>
      <c r="E72" s="78"/>
      <c r="F72" s="59">
        <v>16420</v>
      </c>
      <c r="G72" s="60"/>
    </row>
    <row r="73" spans="1:7" ht="24" customHeight="1">
      <c r="A73" s="8">
        <v>9</v>
      </c>
      <c r="B73" s="81" t="s">
        <v>55</v>
      </c>
      <c r="C73" s="82"/>
      <c r="D73" s="77" t="s">
        <v>46</v>
      </c>
      <c r="E73" s="78"/>
      <c r="F73" s="59">
        <v>2640</v>
      </c>
      <c r="G73" s="60"/>
    </row>
    <row r="74" spans="1:7" ht="124.5" customHeight="1">
      <c r="A74" s="8">
        <v>10</v>
      </c>
      <c r="B74" s="91" t="s">
        <v>47</v>
      </c>
      <c r="C74" s="88"/>
      <c r="D74" s="67" t="s">
        <v>41</v>
      </c>
      <c r="E74" s="67"/>
      <c r="F74" s="32">
        <v>113641</v>
      </c>
      <c r="G74" s="32"/>
    </row>
    <row r="75" spans="1:7" ht="30.75" customHeight="1">
      <c r="A75" s="8">
        <v>11</v>
      </c>
      <c r="B75" s="87" t="s">
        <v>57</v>
      </c>
      <c r="C75" s="88"/>
      <c r="D75" s="67" t="s">
        <v>41</v>
      </c>
      <c r="E75" s="67"/>
      <c r="F75" s="33">
        <v>16365</v>
      </c>
      <c r="G75" s="58"/>
    </row>
    <row r="76" spans="1:7" ht="19.5" customHeight="1">
      <c r="A76" s="8">
        <v>12</v>
      </c>
      <c r="B76" s="87" t="s">
        <v>151</v>
      </c>
      <c r="C76" s="88"/>
      <c r="D76" s="77" t="s">
        <v>58</v>
      </c>
      <c r="E76" s="78"/>
      <c r="F76" s="59">
        <v>4280</v>
      </c>
      <c r="G76" s="60"/>
    </row>
    <row r="77" spans="1:7" ht="31.5" customHeight="1">
      <c r="A77" s="8">
        <v>13</v>
      </c>
      <c r="B77" s="86" t="s">
        <v>69</v>
      </c>
      <c r="C77" s="86"/>
      <c r="D77" s="67" t="s">
        <v>41</v>
      </c>
      <c r="E77" s="67"/>
      <c r="F77" s="32">
        <v>14370</v>
      </c>
      <c r="G77" s="32"/>
    </row>
    <row r="78" spans="1:7" ht="19.5" customHeight="1">
      <c r="A78" s="8">
        <v>15</v>
      </c>
      <c r="B78" s="81" t="s">
        <v>59</v>
      </c>
      <c r="C78" s="82"/>
      <c r="D78" s="77" t="s">
        <v>60</v>
      </c>
      <c r="E78" s="78"/>
      <c r="F78" s="59">
        <v>12470</v>
      </c>
      <c r="G78" s="60"/>
    </row>
    <row r="79" spans="1:7" ht="87.75" customHeight="1">
      <c r="A79" s="8">
        <v>16</v>
      </c>
      <c r="B79" s="81" t="s">
        <v>150</v>
      </c>
      <c r="C79" s="82"/>
      <c r="D79" s="77" t="s">
        <v>61</v>
      </c>
      <c r="E79" s="78"/>
      <c r="F79" s="59">
        <v>132740</v>
      </c>
      <c r="G79" s="60"/>
    </row>
    <row r="80" spans="1:7" ht="63.75" customHeight="1">
      <c r="A80" s="8">
        <v>17</v>
      </c>
      <c r="B80" s="81" t="s">
        <v>62</v>
      </c>
      <c r="C80" s="82"/>
      <c r="D80" s="77" t="s">
        <v>52</v>
      </c>
      <c r="E80" s="78"/>
      <c r="F80" s="59">
        <v>48240</v>
      </c>
      <c r="G80" s="60"/>
    </row>
    <row r="81" spans="1:7" ht="48.75" customHeight="1">
      <c r="A81" s="8">
        <v>18</v>
      </c>
      <c r="B81" s="81" t="s">
        <v>63</v>
      </c>
      <c r="C81" s="82"/>
      <c r="D81" s="77" t="s">
        <v>41</v>
      </c>
      <c r="E81" s="78"/>
      <c r="F81" s="59">
        <v>23870</v>
      </c>
      <c r="G81" s="60"/>
    </row>
    <row r="82" spans="1:7" s="12" customFormat="1" ht="39.75" customHeight="1">
      <c r="A82" s="8">
        <v>19</v>
      </c>
      <c r="B82" s="81" t="s">
        <v>66</v>
      </c>
      <c r="C82" s="82"/>
      <c r="D82" s="77" t="s">
        <v>67</v>
      </c>
      <c r="E82" s="78"/>
      <c r="F82" s="59">
        <v>16830</v>
      </c>
      <c r="G82" s="60"/>
    </row>
    <row r="83" spans="1:7" ht="32.25" customHeight="1">
      <c r="A83" s="8">
        <v>20</v>
      </c>
      <c r="B83" s="81" t="s">
        <v>70</v>
      </c>
      <c r="C83" s="82"/>
      <c r="D83" s="77" t="s">
        <v>41</v>
      </c>
      <c r="E83" s="78"/>
      <c r="F83" s="59">
        <v>9810</v>
      </c>
      <c r="G83" s="60"/>
    </row>
    <row r="84" spans="1:7" ht="32.25" customHeight="1">
      <c r="A84" s="8">
        <v>21</v>
      </c>
      <c r="B84" s="81" t="s">
        <v>71</v>
      </c>
      <c r="C84" s="82"/>
      <c r="D84" s="77" t="s">
        <v>52</v>
      </c>
      <c r="E84" s="78"/>
      <c r="F84" s="59">
        <v>3810</v>
      </c>
      <c r="G84" s="60"/>
    </row>
    <row r="85" spans="1:7" ht="29.25" customHeight="1">
      <c r="A85" s="8">
        <v>22</v>
      </c>
      <c r="B85" s="81" t="s">
        <v>64</v>
      </c>
      <c r="C85" s="82"/>
      <c r="D85" s="77" t="s">
        <v>65</v>
      </c>
      <c r="E85" s="78"/>
      <c r="F85" s="59">
        <v>13590</v>
      </c>
      <c r="G85" s="60"/>
    </row>
    <row r="86" spans="1:7" ht="36.75" customHeight="1">
      <c r="A86" s="8">
        <v>23</v>
      </c>
      <c r="B86" s="81" t="s">
        <v>145</v>
      </c>
      <c r="C86" s="82"/>
      <c r="D86" s="77" t="s">
        <v>42</v>
      </c>
      <c r="E86" s="78"/>
      <c r="F86" s="59">
        <v>2760</v>
      </c>
      <c r="G86" s="60"/>
    </row>
    <row r="87" spans="1:7" ht="30" customHeight="1">
      <c r="A87" s="8">
        <v>34</v>
      </c>
      <c r="B87" s="91" t="s">
        <v>45</v>
      </c>
      <c r="C87" s="82"/>
      <c r="D87" s="67" t="s">
        <v>41</v>
      </c>
      <c r="E87" s="67"/>
      <c r="F87" s="32">
        <v>21174</v>
      </c>
      <c r="G87" s="32"/>
    </row>
    <row r="88" spans="1:7" s="10" customFormat="1" ht="21.75" customHeight="1">
      <c r="A88" s="8">
        <v>25</v>
      </c>
      <c r="B88" s="97" t="s">
        <v>74</v>
      </c>
      <c r="C88" s="97"/>
      <c r="D88" s="67" t="s">
        <v>42</v>
      </c>
      <c r="E88" s="67"/>
      <c r="F88" s="32">
        <v>3800</v>
      </c>
      <c r="G88" s="32"/>
    </row>
    <row r="89" spans="1:7" ht="15.75">
      <c r="A89" s="8">
        <v>26</v>
      </c>
      <c r="B89" s="87" t="s">
        <v>77</v>
      </c>
      <c r="C89" s="88"/>
      <c r="D89" s="77" t="s">
        <v>76</v>
      </c>
      <c r="E89" s="78"/>
      <c r="F89" s="59">
        <v>5890</v>
      </c>
      <c r="G89" s="60"/>
    </row>
    <row r="90" spans="1:7" ht="17.25" customHeight="1">
      <c r="A90" s="8">
        <v>27</v>
      </c>
      <c r="B90" s="87" t="s">
        <v>155</v>
      </c>
      <c r="C90" s="88"/>
      <c r="D90" s="67" t="s">
        <v>41</v>
      </c>
      <c r="E90" s="67"/>
      <c r="F90" s="59">
        <v>58430</v>
      </c>
      <c r="G90" s="60"/>
    </row>
    <row r="91" spans="1:7" ht="29.25" customHeight="1">
      <c r="A91" s="8">
        <v>27</v>
      </c>
      <c r="B91" s="98" t="s">
        <v>78</v>
      </c>
      <c r="C91" s="99"/>
      <c r="D91" s="77" t="s">
        <v>72</v>
      </c>
      <c r="E91" s="78"/>
      <c r="F91" s="59">
        <v>11560</v>
      </c>
      <c r="G91" s="60"/>
    </row>
    <row r="92" spans="1:7" ht="32.25" customHeight="1">
      <c r="A92" s="8">
        <v>26</v>
      </c>
      <c r="B92" s="87" t="s">
        <v>75</v>
      </c>
      <c r="C92" s="88"/>
      <c r="D92" s="77" t="s">
        <v>76</v>
      </c>
      <c r="E92" s="78"/>
      <c r="F92" s="59">
        <v>8600</v>
      </c>
      <c r="G92" s="60"/>
    </row>
    <row r="93" spans="1:7" ht="18" customHeight="1">
      <c r="A93" s="8">
        <v>27</v>
      </c>
      <c r="B93" s="92" t="s">
        <v>152</v>
      </c>
      <c r="C93" s="93"/>
      <c r="D93" s="67" t="s">
        <v>44</v>
      </c>
      <c r="E93" s="67"/>
      <c r="F93" s="32">
        <v>4270</v>
      </c>
      <c r="G93" s="32"/>
    </row>
    <row r="94" spans="1:7" ht="15.75">
      <c r="A94" s="8">
        <v>28</v>
      </c>
      <c r="B94" s="87" t="s">
        <v>156</v>
      </c>
      <c r="C94" s="88"/>
      <c r="D94" s="67" t="s">
        <v>44</v>
      </c>
      <c r="E94" s="67"/>
      <c r="F94" s="32">
        <v>270058</v>
      </c>
      <c r="G94" s="32"/>
    </row>
    <row r="95" spans="1:7" ht="27" customHeight="1">
      <c r="A95" s="8"/>
      <c r="B95" s="34" t="s">
        <v>43</v>
      </c>
      <c r="C95" s="35"/>
      <c r="D95" s="36"/>
      <c r="E95" s="37"/>
      <c r="F95" s="38">
        <f>SUM(F65:F94)</f>
        <v>964468</v>
      </c>
      <c r="G95" s="37"/>
    </row>
    <row r="96" ht="31.5" customHeight="1"/>
    <row r="97" ht="15.75">
      <c r="A97" s="26" t="s">
        <v>143</v>
      </c>
    </row>
    <row r="98" spans="1:7" ht="15.75">
      <c r="A98" s="39" t="s">
        <v>161</v>
      </c>
      <c r="B98" s="40"/>
      <c r="C98" s="40"/>
      <c r="D98" s="40"/>
      <c r="E98" s="41"/>
      <c r="F98" s="45">
        <v>2669259</v>
      </c>
      <c r="G98" s="47" t="s">
        <v>9</v>
      </c>
    </row>
    <row r="99" spans="1:7" ht="15.75">
      <c r="A99" s="42"/>
      <c r="B99" s="43"/>
      <c r="C99" s="43"/>
      <c r="D99" s="43"/>
      <c r="E99" s="44"/>
      <c r="F99" s="46"/>
      <c r="G99" s="48"/>
    </row>
    <row r="100" spans="1:7" ht="6" customHeight="1">
      <c r="A100" s="39" t="s">
        <v>162</v>
      </c>
      <c r="B100" s="40"/>
      <c r="C100" s="40"/>
      <c r="D100" s="40"/>
      <c r="E100" s="41"/>
      <c r="F100" s="45">
        <v>2582185</v>
      </c>
      <c r="G100" s="47" t="s">
        <v>9</v>
      </c>
    </row>
    <row r="101" spans="1:7" ht="15.75">
      <c r="A101" s="42"/>
      <c r="B101" s="43"/>
      <c r="C101" s="43"/>
      <c r="D101" s="43"/>
      <c r="E101" s="44"/>
      <c r="F101" s="46"/>
      <c r="G101" s="48"/>
    </row>
    <row r="102" spans="1:7" ht="3.75" customHeight="1">
      <c r="A102" s="51" t="s">
        <v>160</v>
      </c>
      <c r="B102" s="52"/>
      <c r="C102" s="52"/>
      <c r="D102" s="52"/>
      <c r="E102" s="53"/>
      <c r="F102" s="57">
        <v>77259</v>
      </c>
      <c r="G102" s="47" t="s">
        <v>9</v>
      </c>
    </row>
    <row r="103" spans="1:7" ht="15.75">
      <c r="A103" s="54"/>
      <c r="B103" s="55"/>
      <c r="C103" s="55"/>
      <c r="D103" s="55"/>
      <c r="E103" s="56"/>
      <c r="F103" s="31"/>
      <c r="G103" s="48"/>
    </row>
    <row r="104" spans="1:7" ht="0.75" customHeight="1">
      <c r="A104" s="3"/>
      <c r="B104" s="4"/>
      <c r="C104" s="4"/>
      <c r="D104" s="4"/>
      <c r="E104" s="5"/>
      <c r="F104" s="7"/>
      <c r="G104" s="6"/>
    </row>
    <row r="105" spans="1:7" ht="19.5" customHeight="1">
      <c r="A105" s="50" t="s">
        <v>159</v>
      </c>
      <c r="B105" s="50"/>
      <c r="C105" s="50"/>
      <c r="D105" s="50"/>
      <c r="E105" s="50"/>
      <c r="F105" s="29">
        <v>170378</v>
      </c>
      <c r="G105" s="30" t="s">
        <v>9</v>
      </c>
    </row>
    <row r="106" ht="21.75" customHeight="1"/>
    <row r="108" spans="1:7" ht="28.5" customHeight="1">
      <c r="A108" s="49" t="s">
        <v>157</v>
      </c>
      <c r="B108" s="49"/>
      <c r="C108" s="49"/>
      <c r="D108" s="49"/>
      <c r="E108" s="49"/>
      <c r="F108" s="49"/>
      <c r="G108" s="49"/>
    </row>
    <row r="109" spans="1:7" ht="19.5" customHeight="1">
      <c r="A109" s="49" t="s">
        <v>158</v>
      </c>
      <c r="B109" s="49"/>
      <c r="C109" s="49"/>
      <c r="D109" s="49"/>
      <c r="E109" s="49"/>
      <c r="F109" s="49"/>
      <c r="G109" s="49"/>
    </row>
    <row r="110" spans="1:7" ht="29.25" customHeight="1">
      <c r="A110" s="24" t="s">
        <v>144</v>
      </c>
      <c r="B110" s="14"/>
      <c r="C110" s="14"/>
      <c r="D110" s="14"/>
      <c r="E110" s="14"/>
      <c r="F110" s="14"/>
      <c r="G110" s="14"/>
    </row>
    <row r="111" spans="1:7" ht="15.75">
      <c r="A111" s="14"/>
      <c r="B111" s="14"/>
      <c r="C111" s="14"/>
      <c r="D111" s="14"/>
      <c r="E111" s="14"/>
      <c r="F111" s="14"/>
      <c r="G111" s="14"/>
    </row>
    <row r="112" spans="1:7" ht="63.75">
      <c r="A112" s="21" t="s">
        <v>107</v>
      </c>
      <c r="B112" s="105" t="s">
        <v>108</v>
      </c>
      <c r="C112" s="105"/>
      <c r="D112" s="21" t="s">
        <v>109</v>
      </c>
      <c r="E112" s="105" t="s">
        <v>110</v>
      </c>
      <c r="F112" s="105"/>
      <c r="G112" s="21" t="s">
        <v>111</v>
      </c>
    </row>
    <row r="113" spans="1:7" ht="28.5" customHeight="1">
      <c r="A113" s="106" t="s">
        <v>112</v>
      </c>
      <c r="B113" s="107" t="s">
        <v>113</v>
      </c>
      <c r="C113" s="107"/>
      <c r="D113" s="22">
        <v>36</v>
      </c>
      <c r="E113" s="107" t="s">
        <v>114</v>
      </c>
      <c r="F113" s="107"/>
      <c r="G113" s="22">
        <v>36</v>
      </c>
    </row>
    <row r="114" spans="1:7" ht="30.75" customHeight="1">
      <c r="A114" s="106"/>
      <c r="B114" s="107" t="s">
        <v>115</v>
      </c>
      <c r="C114" s="107"/>
      <c r="D114" s="22">
        <v>8</v>
      </c>
      <c r="E114" s="107" t="s">
        <v>114</v>
      </c>
      <c r="F114" s="107"/>
      <c r="G114" s="22">
        <v>8</v>
      </c>
    </row>
    <row r="115" spans="1:7" ht="29.25" customHeight="1">
      <c r="A115" s="106"/>
      <c r="B115" s="107" t="s">
        <v>116</v>
      </c>
      <c r="C115" s="107"/>
      <c r="D115" s="22">
        <v>17</v>
      </c>
      <c r="E115" s="107" t="s">
        <v>114</v>
      </c>
      <c r="F115" s="107"/>
      <c r="G115" s="22">
        <v>17</v>
      </c>
    </row>
    <row r="116" spans="1:7" ht="27.75" customHeight="1">
      <c r="A116" s="22" t="s">
        <v>117</v>
      </c>
      <c r="B116" s="107" t="s">
        <v>118</v>
      </c>
      <c r="C116" s="107"/>
      <c r="D116" s="22">
        <v>3</v>
      </c>
      <c r="E116" s="107" t="s">
        <v>119</v>
      </c>
      <c r="F116" s="107"/>
      <c r="G116" s="22">
        <v>3</v>
      </c>
    </row>
    <row r="117" spans="1:7" ht="29.25" customHeight="1">
      <c r="A117" s="106" t="s">
        <v>120</v>
      </c>
      <c r="B117" s="107" t="s">
        <v>121</v>
      </c>
      <c r="C117" s="107"/>
      <c r="D117" s="22">
        <v>48</v>
      </c>
      <c r="E117" s="107" t="s">
        <v>122</v>
      </c>
      <c r="F117" s="107"/>
      <c r="G117" s="22">
        <v>48</v>
      </c>
    </row>
    <row r="118" spans="1:7" ht="37.5" customHeight="1">
      <c r="A118" s="106"/>
      <c r="B118" s="107" t="s">
        <v>123</v>
      </c>
      <c r="C118" s="107"/>
      <c r="D118" s="22">
        <v>2</v>
      </c>
      <c r="E118" s="107" t="s">
        <v>124</v>
      </c>
      <c r="F118" s="107"/>
      <c r="G118" s="22">
        <v>2</v>
      </c>
    </row>
    <row r="119" spans="1:7" ht="33.75" customHeight="1">
      <c r="A119" s="106"/>
      <c r="B119" s="107" t="s">
        <v>125</v>
      </c>
      <c r="C119" s="107"/>
      <c r="D119" s="22">
        <v>31</v>
      </c>
      <c r="E119" s="107" t="s">
        <v>126</v>
      </c>
      <c r="F119" s="107"/>
      <c r="G119" s="22">
        <v>31</v>
      </c>
    </row>
    <row r="120" spans="1:7" ht="38.25" customHeight="1">
      <c r="A120" s="106"/>
      <c r="B120" s="107" t="s">
        <v>127</v>
      </c>
      <c r="C120" s="107"/>
      <c r="D120" s="22">
        <v>12</v>
      </c>
      <c r="E120" s="107" t="s">
        <v>128</v>
      </c>
      <c r="F120" s="107"/>
      <c r="G120" s="22">
        <v>12</v>
      </c>
    </row>
    <row r="121" spans="1:7" ht="37.5" customHeight="1">
      <c r="A121" s="106"/>
      <c r="B121" s="107" t="s">
        <v>129</v>
      </c>
      <c r="C121" s="107"/>
      <c r="D121" s="22">
        <v>2</v>
      </c>
      <c r="E121" s="107" t="s">
        <v>130</v>
      </c>
      <c r="F121" s="107"/>
      <c r="G121" s="22">
        <v>2</v>
      </c>
    </row>
    <row r="122" spans="1:7" ht="39" customHeight="1">
      <c r="A122" s="106"/>
      <c r="B122" s="107" t="s">
        <v>131</v>
      </c>
      <c r="C122" s="107"/>
      <c r="D122" s="22">
        <v>1</v>
      </c>
      <c r="E122" s="107" t="s">
        <v>132</v>
      </c>
      <c r="F122" s="107"/>
      <c r="G122" s="22">
        <v>1</v>
      </c>
    </row>
    <row r="123" spans="1:7" ht="36" customHeight="1">
      <c r="A123" s="106"/>
      <c r="B123" s="107" t="s">
        <v>133</v>
      </c>
      <c r="C123" s="107"/>
      <c r="D123" s="22">
        <v>2</v>
      </c>
      <c r="E123" s="107" t="s">
        <v>122</v>
      </c>
      <c r="F123" s="107"/>
      <c r="G123" s="22">
        <v>2</v>
      </c>
    </row>
    <row r="124" spans="1:7" ht="27.75" customHeight="1">
      <c r="A124" s="106"/>
      <c r="B124" s="107" t="s">
        <v>134</v>
      </c>
      <c r="C124" s="107"/>
      <c r="D124" s="22">
        <v>3</v>
      </c>
      <c r="E124" s="107"/>
      <c r="F124" s="107"/>
      <c r="G124" s="22">
        <v>3</v>
      </c>
    </row>
    <row r="267" ht="15.75">
      <c r="F267" s="1">
        <v>1</v>
      </c>
    </row>
  </sheetData>
  <sheetProtection/>
  <mergeCells count="198">
    <mergeCell ref="B123:C123"/>
    <mergeCell ref="E123:F123"/>
    <mergeCell ref="B124:C124"/>
    <mergeCell ref="E124:F124"/>
    <mergeCell ref="E120:F120"/>
    <mergeCell ref="B121:C121"/>
    <mergeCell ref="E121:F121"/>
    <mergeCell ref="B122:C122"/>
    <mergeCell ref="E122:F122"/>
    <mergeCell ref="B116:C116"/>
    <mergeCell ref="E116:F116"/>
    <mergeCell ref="A117:A124"/>
    <mergeCell ref="B117:C117"/>
    <mergeCell ref="E117:F117"/>
    <mergeCell ref="B118:C118"/>
    <mergeCell ref="E118:F118"/>
    <mergeCell ref="B119:C119"/>
    <mergeCell ref="E119:F119"/>
    <mergeCell ref="B120:C120"/>
    <mergeCell ref="A113:A115"/>
    <mergeCell ref="B113:C113"/>
    <mergeCell ref="E113:F113"/>
    <mergeCell ref="B114:C114"/>
    <mergeCell ref="E114:F114"/>
    <mergeCell ref="B115:C115"/>
    <mergeCell ref="E115:F115"/>
    <mergeCell ref="C29:D29"/>
    <mergeCell ref="E29:F29"/>
    <mergeCell ref="B112:C112"/>
    <mergeCell ref="E112:F112"/>
    <mergeCell ref="B90:C90"/>
    <mergeCell ref="D90:E90"/>
    <mergeCell ref="F90:G90"/>
    <mergeCell ref="B92:C92"/>
    <mergeCell ref="D92:E92"/>
    <mergeCell ref="F92:G92"/>
    <mergeCell ref="C27:D27"/>
    <mergeCell ref="E27:F27"/>
    <mergeCell ref="C28:D28"/>
    <mergeCell ref="E28:F28"/>
    <mergeCell ref="A23:D23"/>
    <mergeCell ref="E23:F23"/>
    <mergeCell ref="A26:B26"/>
    <mergeCell ref="C26:D26"/>
    <mergeCell ref="E26:F26"/>
    <mergeCell ref="B91:C91"/>
    <mergeCell ref="D91:E91"/>
    <mergeCell ref="F91:G91"/>
    <mergeCell ref="A21:D21"/>
    <mergeCell ref="E21:F21"/>
    <mergeCell ref="A22:D22"/>
    <mergeCell ref="F84:G84"/>
    <mergeCell ref="F81:G81"/>
    <mergeCell ref="F78:G78"/>
    <mergeCell ref="B68:C68"/>
    <mergeCell ref="D83:E83"/>
    <mergeCell ref="F83:G83"/>
    <mergeCell ref="B84:C84"/>
    <mergeCell ref="B89:C89"/>
    <mergeCell ref="D89:E89"/>
    <mergeCell ref="F89:G89"/>
    <mergeCell ref="B88:C88"/>
    <mergeCell ref="D88:E88"/>
    <mergeCell ref="D84:E84"/>
    <mergeCell ref="B86:C86"/>
    <mergeCell ref="B80:C80"/>
    <mergeCell ref="D80:E80"/>
    <mergeCell ref="F80:G80"/>
    <mergeCell ref="B85:C85"/>
    <mergeCell ref="D85:E85"/>
    <mergeCell ref="F85:G85"/>
    <mergeCell ref="B82:C82"/>
    <mergeCell ref="D82:E82"/>
    <mergeCell ref="F82:G82"/>
    <mergeCell ref="B83:C83"/>
    <mergeCell ref="F57:G57"/>
    <mergeCell ref="B55:C55"/>
    <mergeCell ref="D55:E55"/>
    <mergeCell ref="B79:C79"/>
    <mergeCell ref="D79:E79"/>
    <mergeCell ref="F79:G79"/>
    <mergeCell ref="B67:C67"/>
    <mergeCell ref="D67:E67"/>
    <mergeCell ref="D68:E68"/>
    <mergeCell ref="B72:C72"/>
    <mergeCell ref="B54:C54"/>
    <mergeCell ref="A1:G1"/>
    <mergeCell ref="A2:G2"/>
    <mergeCell ref="A3:G3"/>
    <mergeCell ref="A4:G4"/>
    <mergeCell ref="A19:D19"/>
    <mergeCell ref="E19:F19"/>
    <mergeCell ref="A20:D20"/>
    <mergeCell ref="E20:F20"/>
    <mergeCell ref="E22:F22"/>
    <mergeCell ref="D93:E93"/>
    <mergeCell ref="B51:C51"/>
    <mergeCell ref="D51:E51"/>
    <mergeCell ref="B52:C52"/>
    <mergeCell ref="B56:C56"/>
    <mergeCell ref="D56:E56"/>
    <mergeCell ref="D54:E54"/>
    <mergeCell ref="D52:E52"/>
    <mergeCell ref="B53:C53"/>
    <mergeCell ref="D53:E53"/>
    <mergeCell ref="D72:E72"/>
    <mergeCell ref="B87:C87"/>
    <mergeCell ref="D87:E87"/>
    <mergeCell ref="B74:C74"/>
    <mergeCell ref="D74:E74"/>
    <mergeCell ref="B78:C78"/>
    <mergeCell ref="D78:E78"/>
    <mergeCell ref="B81:C81"/>
    <mergeCell ref="D81:E81"/>
    <mergeCell ref="B75:C75"/>
    <mergeCell ref="D75:E75"/>
    <mergeCell ref="B77:C77"/>
    <mergeCell ref="D77:E77"/>
    <mergeCell ref="D76:E76"/>
    <mergeCell ref="B76:C76"/>
    <mergeCell ref="D86:E86"/>
    <mergeCell ref="B61:C61"/>
    <mergeCell ref="D61:E61"/>
    <mergeCell ref="B73:C73"/>
    <mergeCell ref="D73:E73"/>
    <mergeCell ref="B66:C66"/>
    <mergeCell ref="D66:E66"/>
    <mergeCell ref="B65:C65"/>
    <mergeCell ref="D65:E65"/>
    <mergeCell ref="B64:C64"/>
    <mergeCell ref="D64:E64"/>
    <mergeCell ref="B60:C60"/>
    <mergeCell ref="D60:E60"/>
    <mergeCell ref="F73:G73"/>
    <mergeCell ref="B69:C69"/>
    <mergeCell ref="D69:E69"/>
    <mergeCell ref="B71:C71"/>
    <mergeCell ref="D71:E71"/>
    <mergeCell ref="B70:C70"/>
    <mergeCell ref="D70:E70"/>
    <mergeCell ref="F65:G65"/>
    <mergeCell ref="F67:G67"/>
    <mergeCell ref="F68:G68"/>
    <mergeCell ref="F70:G70"/>
    <mergeCell ref="B59:C59"/>
    <mergeCell ref="D59:E59"/>
    <mergeCell ref="B57:C57"/>
    <mergeCell ref="D57:E57"/>
    <mergeCell ref="B58:C58"/>
    <mergeCell ref="D58:E58"/>
    <mergeCell ref="B50:C50"/>
    <mergeCell ref="D50:E50"/>
    <mergeCell ref="B49:C49"/>
    <mergeCell ref="D49:E49"/>
    <mergeCell ref="F49:G49"/>
    <mergeCell ref="F50:G50"/>
    <mergeCell ref="F51:G51"/>
    <mergeCell ref="F52:G52"/>
    <mergeCell ref="F53:G53"/>
    <mergeCell ref="F54:G54"/>
    <mergeCell ref="F55:G55"/>
    <mergeCell ref="F56:G56"/>
    <mergeCell ref="F86:G86"/>
    <mergeCell ref="F72:G72"/>
    <mergeCell ref="F58:G58"/>
    <mergeCell ref="F59:G59"/>
    <mergeCell ref="F60:G60"/>
    <mergeCell ref="F69:G69"/>
    <mergeCell ref="F76:G76"/>
    <mergeCell ref="F66:G66"/>
    <mergeCell ref="F61:G61"/>
    <mergeCell ref="F64:G64"/>
    <mergeCell ref="F71:G71"/>
    <mergeCell ref="F74:G74"/>
    <mergeCell ref="F75:G75"/>
    <mergeCell ref="F77:G77"/>
    <mergeCell ref="A100:E101"/>
    <mergeCell ref="F100:F101"/>
    <mergeCell ref="G100:G101"/>
    <mergeCell ref="F87:G87"/>
    <mergeCell ref="F88:G88"/>
    <mergeCell ref="F93:G93"/>
    <mergeCell ref="B94:C94"/>
    <mergeCell ref="D94:E94"/>
    <mergeCell ref="F94:G94"/>
    <mergeCell ref="B93:C93"/>
    <mergeCell ref="A109:G109"/>
    <mergeCell ref="A108:G108"/>
    <mergeCell ref="A105:E105"/>
    <mergeCell ref="A102:E103"/>
    <mergeCell ref="F102:F103"/>
    <mergeCell ref="G102:G103"/>
    <mergeCell ref="B95:C95"/>
    <mergeCell ref="D95:E95"/>
    <mergeCell ref="F95:G95"/>
    <mergeCell ref="A98:E99"/>
    <mergeCell ref="F98:F99"/>
    <mergeCell ref="G98:G99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2012-12-28T12:25:31Z</cp:lastPrinted>
  <dcterms:created xsi:type="dcterms:W3CDTF">2006-09-28T05:33:49Z</dcterms:created>
  <dcterms:modified xsi:type="dcterms:W3CDTF">2014-03-19T09:56:10Z</dcterms:modified>
  <cp:category/>
  <cp:version/>
  <cp:contentType/>
  <cp:contentStatus/>
</cp:coreProperties>
</file>